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ксим\Desktop\"/>
    </mc:Choice>
  </mc:AlternateContent>
  <bookViews>
    <workbookView xWindow="0" yWindow="0" windowWidth="20490" windowHeight="7665" activeTab="1"/>
  </bookViews>
  <sheets>
    <sheet name="Диаграмма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13" i="1"/>
  <c r="F12" i="1"/>
  <c r="F9" i="1"/>
  <c r="E37" i="1"/>
  <c r="E36" i="1"/>
  <c r="E33" i="1"/>
  <c r="E31" i="1"/>
  <c r="E29" i="1"/>
  <c r="E28" i="1"/>
  <c r="E32" i="1" s="1"/>
  <c r="E13" i="1"/>
  <c r="E12" i="1"/>
  <c r="E9" i="1"/>
  <c r="D37" i="1"/>
  <c r="D36" i="1"/>
  <c r="D33" i="1"/>
  <c r="D28" i="1"/>
  <c r="D31" i="1" s="1"/>
  <c r="D13" i="1"/>
  <c r="D12" i="1"/>
  <c r="D9" i="1"/>
  <c r="C37" i="1"/>
  <c r="C36" i="1"/>
  <c r="C33" i="1"/>
  <c r="C31" i="1"/>
  <c r="C29" i="1"/>
  <c r="C28" i="1"/>
  <c r="C32" i="1" s="1"/>
  <c r="C13" i="1"/>
  <c r="C12" i="1"/>
  <c r="C9" i="1"/>
  <c r="C34" i="1" l="1"/>
  <c r="C35" i="1"/>
  <c r="E34" i="1"/>
  <c r="E35" i="1"/>
  <c r="D30" i="1"/>
  <c r="D32" i="1"/>
  <c r="C30" i="1"/>
  <c r="D29" i="1"/>
  <c r="E30" i="1"/>
  <c r="B33" i="1"/>
  <c r="B28" i="1"/>
  <c r="B32" i="1" s="1"/>
  <c r="B12" i="1"/>
  <c r="B36" i="1" s="1"/>
  <c r="B9" i="1"/>
  <c r="B13" i="1" s="1"/>
  <c r="B37" i="1" s="1"/>
  <c r="D35" i="1" l="1"/>
  <c r="D34" i="1"/>
  <c r="B35" i="1"/>
  <c r="B34" i="1"/>
  <c r="B30" i="1"/>
  <c r="B29" i="1"/>
  <c r="B31" i="1"/>
</calcChain>
</file>

<file path=xl/sharedStrings.xml><?xml version="1.0" encoding="utf-8"?>
<sst xmlns="http://schemas.openxmlformats.org/spreadsheetml/2006/main" count="40" uniqueCount="40">
  <si>
    <t>Название</t>
  </si>
  <si>
    <t>Тикер</t>
  </si>
  <si>
    <t>Отрасль</t>
  </si>
  <si>
    <t>Денежные средства</t>
  </si>
  <si>
    <t>Внеоборотные активы</t>
  </si>
  <si>
    <t>Оборотные активы</t>
  </si>
  <si>
    <t>Итого активы</t>
  </si>
  <si>
    <t>Долгосрочные обязательсва</t>
  </si>
  <si>
    <t>Краткосрочные обазательства</t>
  </si>
  <si>
    <t>Итого обазятельства</t>
  </si>
  <si>
    <t>Итого капитал</t>
  </si>
  <si>
    <t>Баланс</t>
  </si>
  <si>
    <t>Отчет о прибылях и убытках</t>
  </si>
  <si>
    <t>Выручка</t>
  </si>
  <si>
    <t>Операционная прибыль</t>
  </si>
  <si>
    <t>Прибыль до налогов</t>
  </si>
  <si>
    <t>Чистая прибыль</t>
  </si>
  <si>
    <t>Финансовые доходы</t>
  </si>
  <si>
    <t>Финансовые расходы</t>
  </si>
  <si>
    <t>Амортизация</t>
  </si>
  <si>
    <t>Мультипликаторы</t>
  </si>
  <si>
    <t>Рыночные данные</t>
  </si>
  <si>
    <t>Количество АО</t>
  </si>
  <si>
    <t>Цена АО</t>
  </si>
  <si>
    <t>Количество АП</t>
  </si>
  <si>
    <t>Цена АП</t>
  </si>
  <si>
    <t>Капитализация</t>
  </si>
  <si>
    <t>P/E</t>
  </si>
  <si>
    <t>P/S</t>
  </si>
  <si>
    <t>P/Bv</t>
  </si>
  <si>
    <t>EV</t>
  </si>
  <si>
    <t>EBITDA</t>
  </si>
  <si>
    <t>EV/EBITDA</t>
  </si>
  <si>
    <t>EV/S</t>
  </si>
  <si>
    <t>Debt/EBITDA</t>
  </si>
  <si>
    <t>ROE</t>
  </si>
  <si>
    <t>Башнефть</t>
  </si>
  <si>
    <t>Год</t>
  </si>
  <si>
    <t>BANE</t>
  </si>
  <si>
    <t>Нефть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</si>
</sst>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00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3" fontId="2" fillId="0" borderId="0" xfId="0" applyNumberFormat="1" applyFont="1"/>
    <xf numFmtId="165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658832"/>
        <c:axId val="182503240"/>
      </c:barChart>
      <c:catAx>
        <c:axId val="346658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503240"/>
        <c:crosses val="autoZero"/>
        <c:auto val="1"/>
        <c:lblAlgn val="ctr"/>
        <c:lblOffset val="100"/>
        <c:noMultiLvlLbl val="0"/>
      </c:catAx>
      <c:valAx>
        <c:axId val="18250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665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" zoomScale="66" zoomScaleNormal="66" workbookViewId="0">
      <selection activeCell="B2" sqref="B2"/>
    </sheetView>
  </sheetViews>
  <sheetFormatPr defaultRowHeight="15" x14ac:dyDescent="0.25"/>
  <cols>
    <col min="1" max="1" width="30" customWidth="1"/>
    <col min="2" max="2" width="25.85546875" customWidth="1"/>
    <col min="3" max="3" width="26" customWidth="1"/>
    <col min="4" max="4" width="25.5703125" customWidth="1"/>
    <col min="5" max="5" width="31" customWidth="1"/>
    <col min="6" max="6" width="28" customWidth="1"/>
  </cols>
  <sheetData>
    <row r="1" spans="1:6" x14ac:dyDescent="0.25">
      <c r="A1" t="s">
        <v>0</v>
      </c>
      <c r="B1" t="s">
        <v>36</v>
      </c>
    </row>
    <row r="2" spans="1:6" x14ac:dyDescent="0.25">
      <c r="A2" t="s">
        <v>1</v>
      </c>
      <c r="B2" t="s">
        <v>38</v>
      </c>
    </row>
    <row r="3" spans="1:6" x14ac:dyDescent="0.25">
      <c r="A3" t="s">
        <v>2</v>
      </c>
      <c r="B3" t="s">
        <v>39</v>
      </c>
    </row>
    <row r="4" spans="1:6" x14ac:dyDescent="0.25">
      <c r="A4" t="s">
        <v>37</v>
      </c>
      <c r="B4">
        <v>2018</v>
      </c>
      <c r="C4">
        <v>2017</v>
      </c>
      <c r="D4">
        <v>2016</v>
      </c>
      <c r="E4">
        <v>2015</v>
      </c>
      <c r="F4">
        <v>2014</v>
      </c>
    </row>
    <row r="5" spans="1:6" x14ac:dyDescent="0.25">
      <c r="A5" s="5" t="s">
        <v>11</v>
      </c>
      <c r="B5" s="5"/>
    </row>
    <row r="6" spans="1:6" x14ac:dyDescent="0.25">
      <c r="A6" t="s">
        <v>3</v>
      </c>
      <c r="B6" s="1">
        <v>53592000000</v>
      </c>
      <c r="C6" s="1">
        <v>24945000000</v>
      </c>
      <c r="D6" s="1">
        <v>7494000000</v>
      </c>
      <c r="E6" s="1">
        <v>32955000000</v>
      </c>
      <c r="F6" s="1">
        <v>52818000000</v>
      </c>
    </row>
    <row r="7" spans="1:6" x14ac:dyDescent="0.25">
      <c r="A7" t="s">
        <v>4</v>
      </c>
      <c r="B7" s="1">
        <v>478732000000</v>
      </c>
      <c r="C7" s="1">
        <v>474354000000</v>
      </c>
      <c r="D7" s="1">
        <v>459833000000</v>
      </c>
      <c r="E7" s="1">
        <v>419507000000</v>
      </c>
      <c r="F7" s="1">
        <v>388603000000</v>
      </c>
    </row>
    <row r="8" spans="1:6" x14ac:dyDescent="0.25">
      <c r="A8" t="s">
        <v>5</v>
      </c>
      <c r="B8" s="1">
        <v>273145000000</v>
      </c>
      <c r="C8" s="1">
        <v>256002000000</v>
      </c>
      <c r="D8" s="1">
        <v>123334000000</v>
      </c>
      <c r="E8" s="1">
        <v>100605000000</v>
      </c>
      <c r="F8" s="1">
        <v>135357000000</v>
      </c>
    </row>
    <row r="9" spans="1:6" x14ac:dyDescent="0.25">
      <c r="A9" t="s">
        <v>6</v>
      </c>
      <c r="B9" s="1">
        <f>B8+B7</f>
        <v>751877000000</v>
      </c>
      <c r="C9" s="1">
        <f>C8+C7</f>
        <v>730356000000</v>
      </c>
      <c r="D9" s="1">
        <f>D8+D7</f>
        <v>583167000000</v>
      </c>
      <c r="E9" s="1">
        <f>E8+E7</f>
        <v>520112000000</v>
      </c>
      <c r="F9" s="1">
        <f>F8+F7</f>
        <v>523960000000</v>
      </c>
    </row>
    <row r="10" spans="1:6" x14ac:dyDescent="0.25">
      <c r="A10" t="s">
        <v>7</v>
      </c>
      <c r="B10" s="1">
        <v>200182000000</v>
      </c>
      <c r="C10" s="1">
        <v>199848000000</v>
      </c>
      <c r="D10" s="1">
        <v>210178000000</v>
      </c>
      <c r="E10" s="1">
        <v>180728000000</v>
      </c>
      <c r="F10" s="1">
        <v>208812000000</v>
      </c>
    </row>
    <row r="11" spans="1:6" x14ac:dyDescent="0.25">
      <c r="A11" t="s">
        <v>8</v>
      </c>
      <c r="B11" s="1">
        <v>100635000000</v>
      </c>
      <c r="C11" s="1">
        <v>149303000000</v>
      </c>
      <c r="D11" s="1">
        <v>109453000000</v>
      </c>
      <c r="E11" s="1">
        <v>94671000000</v>
      </c>
      <c r="F11" s="1">
        <v>111217000000</v>
      </c>
    </row>
    <row r="12" spans="1:6" x14ac:dyDescent="0.25">
      <c r="A12" t="s">
        <v>9</v>
      </c>
      <c r="B12" s="1">
        <f>B10+B11</f>
        <v>300817000000</v>
      </c>
      <c r="C12" s="1">
        <f>C10+C11</f>
        <v>349151000000</v>
      </c>
      <c r="D12" s="1">
        <f>D10+D11</f>
        <v>319631000000</v>
      </c>
      <c r="E12" s="1">
        <f>E10+E11</f>
        <v>275399000000</v>
      </c>
      <c r="F12" s="1">
        <f>F10+F11</f>
        <v>320029000000</v>
      </c>
    </row>
    <row r="13" spans="1:6" x14ac:dyDescent="0.25">
      <c r="A13" t="s">
        <v>10</v>
      </c>
      <c r="B13" s="1">
        <f>B9-B12</f>
        <v>451060000000</v>
      </c>
      <c r="C13" s="1">
        <f>C9-C12</f>
        <v>381205000000</v>
      </c>
      <c r="D13" s="1">
        <f>D9-D12</f>
        <v>263536000000</v>
      </c>
      <c r="E13" s="1">
        <f>E9-E12</f>
        <v>244713000000</v>
      </c>
      <c r="F13" s="1">
        <f>F9-F12</f>
        <v>203931000000</v>
      </c>
    </row>
    <row r="14" spans="1:6" x14ac:dyDescent="0.25">
      <c r="A14" s="5" t="s">
        <v>12</v>
      </c>
      <c r="B14" s="5"/>
    </row>
    <row r="15" spans="1:6" x14ac:dyDescent="0.25">
      <c r="A15" t="s">
        <v>13</v>
      </c>
      <c r="B15" s="1">
        <v>860206000000</v>
      </c>
      <c r="C15" s="1">
        <v>670964000000</v>
      </c>
      <c r="D15" s="1">
        <v>593065000000</v>
      </c>
      <c r="E15" s="1">
        <v>611274000000</v>
      </c>
      <c r="F15" s="1">
        <v>637271000000</v>
      </c>
    </row>
    <row r="16" spans="1:6" x14ac:dyDescent="0.25">
      <c r="A16" t="s">
        <v>14</v>
      </c>
      <c r="B16" s="1">
        <v>119224000000</v>
      </c>
      <c r="C16" s="1">
        <v>98074000000</v>
      </c>
      <c r="D16" s="1">
        <v>86401000000</v>
      </c>
      <c r="E16" s="1">
        <v>93408000000</v>
      </c>
      <c r="F16" s="1">
        <v>76997000000</v>
      </c>
    </row>
    <row r="17" spans="1:6" x14ac:dyDescent="0.25">
      <c r="A17" t="s">
        <v>15</v>
      </c>
      <c r="B17" s="1">
        <v>122317000000</v>
      </c>
      <c r="C17" s="1">
        <v>178638000000</v>
      </c>
      <c r="D17" s="1">
        <v>64821000000</v>
      </c>
      <c r="E17" s="1">
        <v>76477000000</v>
      </c>
      <c r="F17" s="1">
        <v>56838000000</v>
      </c>
    </row>
    <row r="18" spans="1:6" x14ac:dyDescent="0.25">
      <c r="A18" t="s">
        <v>16</v>
      </c>
      <c r="B18" s="1">
        <v>97053000000</v>
      </c>
      <c r="C18" s="1">
        <v>141857000000</v>
      </c>
      <c r="D18" s="1">
        <v>52027000000</v>
      </c>
      <c r="E18" s="1">
        <v>59564000000</v>
      </c>
      <c r="F18" s="1">
        <v>43021000000</v>
      </c>
    </row>
    <row r="19" spans="1:6" x14ac:dyDescent="0.25">
      <c r="A19" t="s">
        <v>17</v>
      </c>
      <c r="B19" s="1">
        <v>2406000000</v>
      </c>
      <c r="C19" s="1">
        <v>880000000</v>
      </c>
      <c r="D19" s="1">
        <v>5144000000</v>
      </c>
      <c r="E19" s="1">
        <v>6594000000</v>
      </c>
      <c r="F19" s="1">
        <v>4747000000</v>
      </c>
    </row>
    <row r="20" spans="1:6" x14ac:dyDescent="0.25">
      <c r="A20" t="s">
        <v>18</v>
      </c>
      <c r="B20" s="1">
        <v>11673000000</v>
      </c>
      <c r="C20" s="1">
        <v>12350000000</v>
      </c>
      <c r="D20" s="1">
        <v>16044000000</v>
      </c>
      <c r="E20" s="1">
        <v>18613000000</v>
      </c>
      <c r="F20" s="1">
        <v>13058000000</v>
      </c>
    </row>
    <row r="21" spans="1:6" x14ac:dyDescent="0.25">
      <c r="A21" t="s">
        <v>19</v>
      </c>
      <c r="B21" s="1">
        <v>51243000000</v>
      </c>
      <c r="C21" s="1">
        <v>49342000000</v>
      </c>
      <c r="D21" s="1">
        <v>42898000000</v>
      </c>
      <c r="E21" s="1">
        <v>33512000000</v>
      </c>
      <c r="F21" s="1">
        <v>23781000000</v>
      </c>
    </row>
    <row r="22" spans="1:6" x14ac:dyDescent="0.25">
      <c r="A22" s="5" t="s">
        <v>21</v>
      </c>
      <c r="B22" s="5"/>
    </row>
    <row r="23" spans="1:6" x14ac:dyDescent="0.25">
      <c r="A23" t="s">
        <v>22</v>
      </c>
      <c r="B23" s="2">
        <v>147846489</v>
      </c>
      <c r="C23" s="2">
        <v>147846489</v>
      </c>
      <c r="D23" s="2">
        <v>147846489</v>
      </c>
      <c r="E23" s="2">
        <v>147846489</v>
      </c>
      <c r="F23" s="2">
        <v>147846489</v>
      </c>
    </row>
    <row r="24" spans="1:6" x14ac:dyDescent="0.25">
      <c r="A24" t="s">
        <v>23</v>
      </c>
      <c r="B24" s="3">
        <v>1934</v>
      </c>
      <c r="C24" s="1">
        <v>2274</v>
      </c>
      <c r="D24" s="1">
        <v>3588.5</v>
      </c>
      <c r="E24" s="1">
        <v>1988</v>
      </c>
      <c r="F24" s="1">
        <v>1250</v>
      </c>
    </row>
    <row r="25" spans="1:6" x14ac:dyDescent="0.25">
      <c r="A25" t="s">
        <v>24</v>
      </c>
      <c r="B25" s="6">
        <v>29788012</v>
      </c>
      <c r="C25" s="6">
        <v>29788012</v>
      </c>
      <c r="D25" s="6">
        <v>29788012</v>
      </c>
      <c r="E25" s="6">
        <v>29788012</v>
      </c>
      <c r="F25" s="6">
        <v>29788012</v>
      </c>
    </row>
    <row r="26" spans="1:6" x14ac:dyDescent="0.25">
      <c r="A26" t="s">
        <v>25</v>
      </c>
      <c r="B26" s="1">
        <v>1852.5</v>
      </c>
      <c r="C26" s="1">
        <v>1352</v>
      </c>
      <c r="D26" s="1">
        <v>1228.5</v>
      </c>
      <c r="E26" s="1">
        <v>1715</v>
      </c>
      <c r="F26" s="1">
        <v>922</v>
      </c>
    </row>
    <row r="27" spans="1:6" x14ac:dyDescent="0.25">
      <c r="A27" s="5" t="s">
        <v>20</v>
      </c>
      <c r="B27" s="5"/>
    </row>
    <row r="28" spans="1:6" x14ac:dyDescent="0.25">
      <c r="A28" t="s">
        <v>26</v>
      </c>
      <c r="B28" s="3">
        <f>B23*B24+B25*B26</f>
        <v>341117401956</v>
      </c>
      <c r="C28" s="3">
        <f>C23*C24+C25*C26</f>
        <v>376476308210</v>
      </c>
      <c r="D28" s="3">
        <f>D23*D24+D25*D26</f>
        <v>567141698518.5</v>
      </c>
      <c r="E28" s="3">
        <f>E23*E24+E25*E26</f>
        <v>345005260712</v>
      </c>
      <c r="F28" s="3">
        <f>F23*F24+F25*F26</f>
        <v>212272658314</v>
      </c>
    </row>
    <row r="29" spans="1:6" x14ac:dyDescent="0.25">
      <c r="A29" t="s">
        <v>27</v>
      </c>
      <c r="B29">
        <f>B28/B18</f>
        <v>3.5147538144725048</v>
      </c>
      <c r="C29">
        <f>C28/C18</f>
        <v>2.6539142108602323</v>
      </c>
      <c r="D29">
        <f>D28/D18</f>
        <v>10.900911036932747</v>
      </c>
      <c r="E29">
        <f>E28/E18</f>
        <v>5.7921775017124437</v>
      </c>
      <c r="F29">
        <f>F28/F18</f>
        <v>4.9341637412891375</v>
      </c>
    </row>
    <row r="30" spans="1:6" x14ac:dyDescent="0.25">
      <c r="A30" t="s">
        <v>28</v>
      </c>
      <c r="B30">
        <f>B28/B15</f>
        <v>0.39655315349579057</v>
      </c>
      <c r="C30">
        <f>C28/C15</f>
        <v>0.56109762701128529</v>
      </c>
      <c r="D30">
        <f>D28/D15</f>
        <v>0.95628927439403777</v>
      </c>
      <c r="E30">
        <f>E28/E15</f>
        <v>0.56440362376282971</v>
      </c>
      <c r="F30">
        <f>F28/F15</f>
        <v>0.33309637236591655</v>
      </c>
    </row>
    <row r="31" spans="1:6" x14ac:dyDescent="0.25">
      <c r="A31" t="s">
        <v>29</v>
      </c>
      <c r="B31">
        <f>B28/B13</f>
        <v>0.75625726501130675</v>
      </c>
      <c r="C31">
        <f>C28/C13</f>
        <v>0.98759540984509642</v>
      </c>
      <c r="D31">
        <f>D28/D13</f>
        <v>2.1520463941112409</v>
      </c>
      <c r="E31">
        <f>E28/E13</f>
        <v>1.4098362600760892</v>
      </c>
      <c r="F31">
        <f>F28/F13</f>
        <v>1.0409043172151364</v>
      </c>
    </row>
    <row r="32" spans="1:6" x14ac:dyDescent="0.25">
      <c r="A32" t="s">
        <v>30</v>
      </c>
      <c r="B32" s="3">
        <f>B28+B12</f>
        <v>641934401956</v>
      </c>
      <c r="C32" s="3">
        <f>C28+C12</f>
        <v>725627308210</v>
      </c>
      <c r="D32" s="3">
        <f>D28+D12</f>
        <v>886772698518.5</v>
      </c>
      <c r="E32" s="3">
        <f>E28+E12</f>
        <v>620404260712</v>
      </c>
      <c r="F32" s="3">
        <f>F28+F12</f>
        <v>532301658314</v>
      </c>
    </row>
    <row r="33" spans="1:6" x14ac:dyDescent="0.25">
      <c r="A33" t="s">
        <v>31</v>
      </c>
      <c r="B33" s="1">
        <f>B17+B20-B19+B21</f>
        <v>182827000000</v>
      </c>
      <c r="C33" s="1">
        <f>C17+C20-C19+C21</f>
        <v>239450000000</v>
      </c>
      <c r="D33" s="1">
        <f>D17+D20-D19+D21</f>
        <v>118619000000</v>
      </c>
      <c r="E33" s="1">
        <f>E17+E20-E19+E21</f>
        <v>122008000000</v>
      </c>
      <c r="F33" s="1">
        <f>F17+F20-F19+F21</f>
        <v>88930000000</v>
      </c>
    </row>
    <row r="34" spans="1:6" x14ac:dyDescent="0.25">
      <c r="A34" t="s">
        <v>32</v>
      </c>
      <c r="B34">
        <f>B32/B33</f>
        <v>3.5111575530747645</v>
      </c>
      <c r="C34">
        <f>C32/C33</f>
        <v>3.0303917653372312</v>
      </c>
      <c r="D34">
        <f>D32/D33</f>
        <v>7.4758065614994225</v>
      </c>
      <c r="E34">
        <f>E32/E33</f>
        <v>5.0849473863353225</v>
      </c>
      <c r="F34">
        <f>F32/F33</f>
        <v>5.9856253043292478</v>
      </c>
    </row>
    <row r="35" spans="1:6" x14ac:dyDescent="0.25">
      <c r="A35" t="s">
        <v>33</v>
      </c>
      <c r="B35">
        <f>B32/B15</f>
        <v>0.74625659662452948</v>
      </c>
      <c r="C35">
        <f>C32/C15</f>
        <v>1.0814698079330636</v>
      </c>
      <c r="D35">
        <f>D32/D15</f>
        <v>1.4952369445482367</v>
      </c>
      <c r="E35">
        <f>E32/E15</f>
        <v>1.0149364453780139</v>
      </c>
      <c r="F35">
        <f>F32/F15</f>
        <v>0.83528304020424593</v>
      </c>
    </row>
    <row r="36" spans="1:6" x14ac:dyDescent="0.25">
      <c r="A36" t="s">
        <v>34</v>
      </c>
      <c r="B36" s="1">
        <f>(B12-B6)/B33</f>
        <v>1.3522346261766589</v>
      </c>
      <c r="C36" s="1">
        <f>(C12-C6)/C33</f>
        <v>1.3539611609939444</v>
      </c>
      <c r="D36" s="1">
        <f>(D12-D6)/D33</f>
        <v>2.6314249825070184</v>
      </c>
      <c r="E36" s="1">
        <f>(E12-E6)/E33</f>
        <v>1.9871155989771163</v>
      </c>
      <c r="F36" s="1">
        <f>(F12-F6)/F33</f>
        <v>3.0047340604970203</v>
      </c>
    </row>
    <row r="37" spans="1:6" x14ac:dyDescent="0.25">
      <c r="A37" t="s">
        <v>35</v>
      </c>
      <c r="B37" s="4">
        <f>(B18/B13)*100%</f>
        <v>0.21516649669667007</v>
      </c>
      <c r="C37" s="4">
        <f>(C18/C13)*100%</f>
        <v>0.37212785771435319</v>
      </c>
      <c r="D37" s="4">
        <f>(D18/D13)*100%</f>
        <v>0.19741894845486005</v>
      </c>
      <c r="E37" s="4">
        <f>(E18/E13)*100%</f>
        <v>0.24340349715789517</v>
      </c>
      <c r="F37" s="4">
        <f>(F18/F13)*100%</f>
        <v>0.21095860854897</v>
      </c>
    </row>
    <row r="38" spans="1:6" x14ac:dyDescent="0.25">
      <c r="B38" s="1"/>
    </row>
  </sheetData>
  <mergeCells count="4">
    <mergeCell ref="A5:B5"/>
    <mergeCell ref="A14:B14"/>
    <mergeCell ref="A22:B22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Максим</cp:lastModifiedBy>
  <dcterms:created xsi:type="dcterms:W3CDTF">2019-01-14T11:01:44Z</dcterms:created>
  <dcterms:modified xsi:type="dcterms:W3CDTF">2019-02-21T17:39:58Z</dcterms:modified>
</cp:coreProperties>
</file>