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ксим\Desktop\"/>
    </mc:Choice>
  </mc:AlternateContent>
  <bookViews>
    <workbookView xWindow="0" yWindow="0" windowWidth="20490" windowHeight="766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F33" i="1" l="1"/>
  <c r="F28" i="1"/>
  <c r="F30" i="1" s="1"/>
  <c r="F12" i="1"/>
  <c r="F9" i="1"/>
  <c r="E33" i="1"/>
  <c r="E28" i="1"/>
  <c r="E29" i="1" s="1"/>
  <c r="E12" i="1"/>
  <c r="E9" i="1"/>
  <c r="D33" i="1"/>
  <c r="D28" i="1"/>
  <c r="D12" i="1"/>
  <c r="D9" i="1"/>
  <c r="C33" i="1"/>
  <c r="C28" i="1"/>
  <c r="C29" i="1" s="1"/>
  <c r="C12" i="1"/>
  <c r="C9" i="1"/>
  <c r="F36" i="1" l="1"/>
  <c r="D36" i="1"/>
  <c r="F29" i="1"/>
  <c r="F32" i="1"/>
  <c r="F13" i="1"/>
  <c r="F37" i="1" s="1"/>
  <c r="E36" i="1"/>
  <c r="E13" i="1"/>
  <c r="E37" i="1" s="1"/>
  <c r="E32" i="1"/>
  <c r="E34" i="1" s="1"/>
  <c r="D13" i="1"/>
  <c r="D37" i="1" s="1"/>
  <c r="C36" i="1"/>
  <c r="C13" i="1"/>
  <c r="C31" i="1" s="1"/>
  <c r="C32" i="1"/>
  <c r="C34" i="1" s="1"/>
  <c r="C37" i="1"/>
  <c r="D30" i="1"/>
  <c r="D32" i="1"/>
  <c r="C30" i="1"/>
  <c r="D29" i="1"/>
  <c r="E30" i="1"/>
  <c r="B33" i="1"/>
  <c r="B28" i="1"/>
  <c r="B12" i="1"/>
  <c r="B9" i="1"/>
  <c r="F31" i="1" l="1"/>
  <c r="E35" i="1"/>
  <c r="E31" i="1"/>
  <c r="D31" i="1"/>
  <c r="B36" i="1"/>
  <c r="F35" i="1"/>
  <c r="F34" i="1"/>
  <c r="C35" i="1"/>
  <c r="B13" i="1"/>
  <c r="B37" i="1" s="1"/>
  <c r="B32" i="1"/>
  <c r="B35" i="1" s="1"/>
  <c r="D35" i="1"/>
  <c r="D34" i="1"/>
  <c r="B30" i="1"/>
  <c r="B29" i="1"/>
  <c r="B31" i="1" l="1"/>
  <c r="B34" i="1"/>
</calcChain>
</file>

<file path=xl/sharedStrings.xml><?xml version="1.0" encoding="utf-8"?>
<sst xmlns="http://schemas.openxmlformats.org/spreadsheetml/2006/main" count="40" uniqueCount="40">
  <si>
    <t>Название</t>
  </si>
  <si>
    <t>Тикер</t>
  </si>
  <si>
    <t>Отрасль</t>
  </si>
  <si>
    <t>Денежные средства</t>
  </si>
  <si>
    <t>Внеоборотные активы</t>
  </si>
  <si>
    <t>Оборотные активы</t>
  </si>
  <si>
    <t>Итого активы</t>
  </si>
  <si>
    <t>Долгосрочные обязательсва</t>
  </si>
  <si>
    <t>Краткосрочные обазательства</t>
  </si>
  <si>
    <t>Итого обазятельства</t>
  </si>
  <si>
    <t>Итого капитал</t>
  </si>
  <si>
    <t>Баланс</t>
  </si>
  <si>
    <t>Отчет о прибылях и убытках</t>
  </si>
  <si>
    <t>Выручка</t>
  </si>
  <si>
    <t>Операционная прибыль</t>
  </si>
  <si>
    <t>Прибыль до налогов</t>
  </si>
  <si>
    <t>Чистая прибыль</t>
  </si>
  <si>
    <t>Финансовые доходы</t>
  </si>
  <si>
    <t>Финансовые расходы</t>
  </si>
  <si>
    <t>Амортизация</t>
  </si>
  <si>
    <t>Мультипликаторы</t>
  </si>
  <si>
    <t>Рыночные данные</t>
  </si>
  <si>
    <t>Количество АО</t>
  </si>
  <si>
    <t>Цена АО</t>
  </si>
  <si>
    <t>Количество АП</t>
  </si>
  <si>
    <t>Цена АП</t>
  </si>
  <si>
    <t>Капитализация</t>
  </si>
  <si>
    <t>P/E</t>
  </si>
  <si>
    <t>P/S</t>
  </si>
  <si>
    <t>P/Bv</t>
  </si>
  <si>
    <t>EV</t>
  </si>
  <si>
    <t>EBITDA</t>
  </si>
  <si>
    <t>EV/EBITDA</t>
  </si>
  <si>
    <t>EV/S</t>
  </si>
  <si>
    <t>Debt/EBITDA</t>
  </si>
  <si>
    <t>ROE</t>
  </si>
  <si>
    <t>Год</t>
  </si>
  <si>
    <t>Энергогенерация</t>
  </si>
  <si>
    <t>РусГидро</t>
  </si>
  <si>
    <t>HYDR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</si>
</sst>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₽&quot;"/>
    <numFmt numFmtId="165" formatCode="#,##0.000000\ &quot;₽&quot;"/>
    <numFmt numFmtId="166" formatCode="#,##0.00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166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58832"/>
        <c:axId val="182503240"/>
      </c:barChart>
      <c:catAx>
        <c:axId val="346658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503240"/>
        <c:crosses val="autoZero"/>
        <c:auto val="1"/>
        <c:lblAlgn val="ctr"/>
        <c:lblOffset val="100"/>
        <c:noMultiLvlLbl val="0"/>
      </c:catAx>
      <c:valAx>
        <c:axId val="18250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65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66" zoomScaleNormal="66" workbookViewId="0">
      <selection activeCell="C1" sqref="C1"/>
    </sheetView>
  </sheetViews>
  <sheetFormatPr defaultRowHeight="15" x14ac:dyDescent="0.25"/>
  <cols>
    <col min="1" max="1" width="30" customWidth="1"/>
    <col min="2" max="2" width="25.85546875" customWidth="1"/>
    <col min="3" max="3" width="24" customWidth="1"/>
    <col min="4" max="4" width="23" customWidth="1"/>
    <col min="5" max="5" width="24.28515625" customWidth="1"/>
    <col min="6" max="6" width="23" customWidth="1"/>
    <col min="7" max="7" width="20.42578125" bestFit="1" customWidth="1"/>
    <col min="8" max="8" width="18.140625" bestFit="1" customWidth="1"/>
  </cols>
  <sheetData>
    <row r="1" spans="1:8" x14ac:dyDescent="0.25">
      <c r="A1" t="s">
        <v>0</v>
      </c>
      <c r="B1" t="s">
        <v>38</v>
      </c>
    </row>
    <row r="2" spans="1:8" x14ac:dyDescent="0.25">
      <c r="A2" t="s">
        <v>1</v>
      </c>
      <c r="B2" t="s">
        <v>39</v>
      </c>
    </row>
    <row r="3" spans="1:8" x14ac:dyDescent="0.25">
      <c r="A3" t="s">
        <v>2</v>
      </c>
      <c r="B3" t="s">
        <v>37</v>
      </c>
    </row>
    <row r="4" spans="1:8" x14ac:dyDescent="0.25">
      <c r="A4" t="s">
        <v>36</v>
      </c>
      <c r="B4">
        <v>2018</v>
      </c>
      <c r="C4">
        <v>2017</v>
      </c>
      <c r="D4">
        <v>2016</v>
      </c>
      <c r="E4">
        <v>2015</v>
      </c>
      <c r="F4">
        <v>2014</v>
      </c>
    </row>
    <row r="5" spans="1:8" x14ac:dyDescent="0.25">
      <c r="A5" s="7" t="s">
        <v>11</v>
      </c>
      <c r="B5" s="7"/>
    </row>
    <row r="6" spans="1:8" x14ac:dyDescent="0.25">
      <c r="A6" t="s">
        <v>3</v>
      </c>
      <c r="B6" s="1">
        <v>65432000000</v>
      </c>
      <c r="C6" s="1">
        <v>70156000000</v>
      </c>
      <c r="D6" s="1">
        <v>67354000000</v>
      </c>
      <c r="E6" s="1">
        <v>48025000000</v>
      </c>
      <c r="F6" s="1">
        <v>34394000000</v>
      </c>
    </row>
    <row r="7" spans="1:8" x14ac:dyDescent="0.25">
      <c r="A7" t="s">
        <v>4</v>
      </c>
      <c r="B7" s="1">
        <v>722529000000</v>
      </c>
      <c r="C7" s="1">
        <v>873132000000</v>
      </c>
      <c r="D7" s="1">
        <v>834993000000</v>
      </c>
      <c r="E7" s="1">
        <v>791709000000</v>
      </c>
      <c r="F7" s="1">
        <v>734730000000</v>
      </c>
    </row>
    <row r="8" spans="1:8" x14ac:dyDescent="0.25">
      <c r="A8" t="s">
        <v>5</v>
      </c>
      <c r="B8" s="1">
        <v>208952000000</v>
      </c>
      <c r="C8" s="1">
        <v>155119000000</v>
      </c>
      <c r="D8" s="1">
        <v>148453000000</v>
      </c>
      <c r="E8" s="1">
        <v>146428000000</v>
      </c>
      <c r="F8" s="1">
        <v>149040000000</v>
      </c>
    </row>
    <row r="9" spans="1:8" x14ac:dyDescent="0.25">
      <c r="A9" t="s">
        <v>6</v>
      </c>
      <c r="B9" s="1">
        <f>B8+B7</f>
        <v>931481000000</v>
      </c>
      <c r="C9" s="1">
        <f>C8+C7</f>
        <v>1028251000000</v>
      </c>
      <c r="D9" s="1">
        <f>D8+D7</f>
        <v>983446000000</v>
      </c>
      <c r="E9" s="1">
        <f>E8+E7</f>
        <v>938137000000</v>
      </c>
      <c r="F9" s="1">
        <f>F8+F7</f>
        <v>883770000000</v>
      </c>
    </row>
    <row r="10" spans="1:8" x14ac:dyDescent="0.25">
      <c r="A10" t="s">
        <v>7</v>
      </c>
      <c r="B10" s="1">
        <v>225634000000</v>
      </c>
      <c r="C10" s="1">
        <v>181439000000</v>
      </c>
      <c r="D10" s="1">
        <v>215858000000</v>
      </c>
      <c r="E10" s="1">
        <v>188764000000</v>
      </c>
      <c r="F10" s="1">
        <v>166273000000</v>
      </c>
    </row>
    <row r="11" spans="1:8" x14ac:dyDescent="0.25">
      <c r="A11" t="s">
        <v>8</v>
      </c>
      <c r="B11" s="1">
        <v>120078000000</v>
      </c>
      <c r="C11" s="1">
        <v>151248000000</v>
      </c>
      <c r="D11" s="1">
        <v>116656000000</v>
      </c>
      <c r="E11" s="1">
        <v>137454000000</v>
      </c>
      <c r="F11" s="1">
        <v>121850000000</v>
      </c>
    </row>
    <row r="12" spans="1:8" x14ac:dyDescent="0.25">
      <c r="A12" t="s">
        <v>9</v>
      </c>
      <c r="B12" s="1">
        <f>B10+B11</f>
        <v>345712000000</v>
      </c>
      <c r="C12" s="1">
        <f>C10+C11</f>
        <v>332687000000</v>
      </c>
      <c r="D12" s="1">
        <f>D10+D11</f>
        <v>332514000000</v>
      </c>
      <c r="E12" s="1">
        <f>E10+E11</f>
        <v>326218000000</v>
      </c>
      <c r="F12" s="1">
        <f>F10+F11</f>
        <v>288123000000</v>
      </c>
      <c r="G12" s="1"/>
      <c r="H12" s="3"/>
    </row>
    <row r="13" spans="1:8" x14ac:dyDescent="0.25">
      <c r="A13" t="s">
        <v>10</v>
      </c>
      <c r="B13" s="1">
        <f>B9-B12</f>
        <v>585769000000</v>
      </c>
      <c r="C13" s="1">
        <f>C9-C12</f>
        <v>695564000000</v>
      </c>
      <c r="D13" s="1">
        <f>D9-D12</f>
        <v>650932000000</v>
      </c>
      <c r="E13" s="1">
        <f>E9-E12</f>
        <v>611919000000</v>
      </c>
      <c r="F13" s="1">
        <f>F9-F12</f>
        <v>595647000000</v>
      </c>
    </row>
    <row r="14" spans="1:8" x14ac:dyDescent="0.25">
      <c r="A14" s="7" t="s">
        <v>12</v>
      </c>
      <c r="B14" s="7"/>
    </row>
    <row r="15" spans="1:8" x14ac:dyDescent="0.25">
      <c r="A15" t="s">
        <v>13</v>
      </c>
      <c r="B15" s="1">
        <v>358770000000</v>
      </c>
      <c r="C15" s="1">
        <v>348119000000</v>
      </c>
      <c r="D15" s="1">
        <v>374072000000</v>
      </c>
      <c r="E15" s="1">
        <v>347512000000</v>
      </c>
      <c r="F15" s="1">
        <v>329560000000</v>
      </c>
      <c r="G15" s="3"/>
    </row>
    <row r="16" spans="1:8" x14ac:dyDescent="0.25">
      <c r="A16" t="s">
        <v>14</v>
      </c>
      <c r="B16" s="1">
        <v>61420000000</v>
      </c>
      <c r="C16" s="1">
        <v>47792000000</v>
      </c>
      <c r="D16" s="1">
        <v>47539000000</v>
      </c>
      <c r="E16" s="1">
        <v>34681000000</v>
      </c>
      <c r="F16" s="1">
        <v>33882000000</v>
      </c>
      <c r="G16" s="1"/>
    </row>
    <row r="17" spans="1:8" x14ac:dyDescent="0.25">
      <c r="A17" t="s">
        <v>15</v>
      </c>
      <c r="B17" s="1">
        <v>47859000000</v>
      </c>
      <c r="C17" s="1">
        <v>35519000000</v>
      </c>
      <c r="D17" s="1">
        <v>55123000000</v>
      </c>
      <c r="E17" s="1">
        <v>37678000000</v>
      </c>
      <c r="F17" s="1">
        <v>32191000000</v>
      </c>
    </row>
    <row r="18" spans="1:8" x14ac:dyDescent="0.25">
      <c r="A18" t="s">
        <v>16</v>
      </c>
      <c r="B18" s="1">
        <v>31837000000</v>
      </c>
      <c r="C18" s="1">
        <v>22451000000</v>
      </c>
      <c r="D18" s="1">
        <v>39751000000</v>
      </c>
      <c r="E18" s="1">
        <v>27159000000</v>
      </c>
      <c r="F18" s="1">
        <v>24131000000</v>
      </c>
      <c r="G18" s="6"/>
      <c r="H18" s="1"/>
    </row>
    <row r="19" spans="1:8" x14ac:dyDescent="0.25">
      <c r="A19" t="s">
        <v>17</v>
      </c>
      <c r="B19" s="1">
        <v>7667000000</v>
      </c>
      <c r="C19" s="1">
        <v>8443000000</v>
      </c>
      <c r="D19" s="1">
        <v>9943000000</v>
      </c>
      <c r="E19" s="1">
        <v>12313000000</v>
      </c>
      <c r="F19" s="1">
        <v>9319000000</v>
      </c>
      <c r="G19" s="6"/>
    </row>
    <row r="20" spans="1:8" x14ac:dyDescent="0.25">
      <c r="A20" t="s">
        <v>18</v>
      </c>
      <c r="B20" s="1">
        <v>23088000000</v>
      </c>
      <c r="C20" s="1">
        <v>21133000000</v>
      </c>
      <c r="D20" s="1">
        <v>9041000000</v>
      </c>
      <c r="E20" s="1">
        <v>9744000000</v>
      </c>
      <c r="F20" s="1">
        <v>10668000000</v>
      </c>
      <c r="G20" s="3"/>
    </row>
    <row r="21" spans="1:8" x14ac:dyDescent="0.25">
      <c r="A21" t="s">
        <v>19</v>
      </c>
      <c r="B21" s="1">
        <v>22310000000</v>
      </c>
      <c r="C21" s="1">
        <v>25023000000</v>
      </c>
      <c r="D21" s="1">
        <v>24130000000</v>
      </c>
      <c r="E21" s="1">
        <v>22477000000</v>
      </c>
      <c r="F21" s="1">
        <v>21340000000</v>
      </c>
    </row>
    <row r="22" spans="1:8" x14ac:dyDescent="0.25">
      <c r="A22" s="7" t="s">
        <v>21</v>
      </c>
      <c r="B22" s="7"/>
    </row>
    <row r="23" spans="1:8" x14ac:dyDescent="0.25">
      <c r="A23" t="s">
        <v>22</v>
      </c>
      <c r="B23" s="5">
        <v>426288813551</v>
      </c>
      <c r="C23" s="5">
        <v>426288813551</v>
      </c>
      <c r="D23" s="5">
        <f>426288813551-40000000000</f>
        <v>386288813551</v>
      </c>
      <c r="E23" s="5">
        <f>426288813551-40000000000</f>
        <v>386288813551</v>
      </c>
      <c r="F23" s="5">
        <f>426288813551-40000000000</f>
        <v>386288813551</v>
      </c>
    </row>
    <row r="24" spans="1:8" x14ac:dyDescent="0.25">
      <c r="A24" t="s">
        <v>23</v>
      </c>
      <c r="B24" s="2">
        <v>0.50239999999999996</v>
      </c>
      <c r="C24" s="2">
        <v>0.72889999999999999</v>
      </c>
      <c r="D24" s="2">
        <v>0.92589999999999995</v>
      </c>
      <c r="E24" s="2">
        <v>0.67900000000000005</v>
      </c>
      <c r="F24" s="2">
        <v>0.54149999999999998</v>
      </c>
    </row>
    <row r="25" spans="1:8" x14ac:dyDescent="0.25">
      <c r="A25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8" x14ac:dyDescent="0.25">
      <c r="A26" t="s"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8" x14ac:dyDescent="0.25">
      <c r="A27" s="7" t="s">
        <v>20</v>
      </c>
      <c r="B27" s="7"/>
    </row>
    <row r="28" spans="1:8" x14ac:dyDescent="0.25">
      <c r="A28" t="s">
        <v>26</v>
      </c>
      <c r="B28" s="1">
        <f>B23*B24+B25*B26</f>
        <v>214167499928.02237</v>
      </c>
      <c r="C28" s="1">
        <f>C23*C24+C25*C26</f>
        <v>310721916197.32391</v>
      </c>
      <c r="D28" s="1">
        <f>D23*D24+D25*D26</f>
        <v>357664812466.87085</v>
      </c>
      <c r="E28" s="1">
        <f>E23*E24+E25*E26</f>
        <v>262290104401.12903</v>
      </c>
      <c r="F28" s="1">
        <f>F23*F24+F25*F26</f>
        <v>209175392537.86649</v>
      </c>
    </row>
    <row r="29" spans="1:8" x14ac:dyDescent="0.25">
      <c r="A29" t="s">
        <v>27</v>
      </c>
      <c r="B29">
        <f>B28/B18</f>
        <v>6.7270000291491776</v>
      </c>
      <c r="C29">
        <f>C28/C18</f>
        <v>13.840003393938975</v>
      </c>
      <c r="D29">
        <f>D28/D18</f>
        <v>8.9976305619197223</v>
      </c>
      <c r="E29">
        <f>E28/E18</f>
        <v>9.6575759196262396</v>
      </c>
      <c r="F29">
        <f>F28/F18</f>
        <v>8.6683267389609426</v>
      </c>
    </row>
    <row r="30" spans="1:8" x14ac:dyDescent="0.25">
      <c r="A30" t="s">
        <v>28</v>
      </c>
      <c r="B30">
        <f>B28/B15</f>
        <v>0.59694929879316094</v>
      </c>
      <c r="C30">
        <f>C28/C15</f>
        <v>0.89257385031361092</v>
      </c>
      <c r="D30">
        <f>D28/D15</f>
        <v>0.95613895845417685</v>
      </c>
      <c r="E30">
        <f>E28/E15</f>
        <v>0.75476560349320032</v>
      </c>
      <c r="F30">
        <f>F28/F15</f>
        <v>0.63471110734878777</v>
      </c>
    </row>
    <row r="31" spans="1:8" x14ac:dyDescent="0.25">
      <c r="A31" t="s">
        <v>29</v>
      </c>
      <c r="B31">
        <f>B28/B13</f>
        <v>0.36561767510404675</v>
      </c>
      <c r="C31">
        <f>C28/C13</f>
        <v>0.44671937621458835</v>
      </c>
      <c r="D31">
        <f>D28/D13</f>
        <v>0.54946570834875352</v>
      </c>
      <c r="E31">
        <f>E28/E13</f>
        <v>0.42863533310965835</v>
      </c>
      <c r="F31">
        <f>F28/F13</f>
        <v>0.35117341737281726</v>
      </c>
    </row>
    <row r="32" spans="1:8" x14ac:dyDescent="0.25">
      <c r="A32" t="s">
        <v>30</v>
      </c>
      <c r="B32" s="1">
        <f>B28+B12</f>
        <v>559879499928.02234</v>
      </c>
      <c r="C32" s="1">
        <f>C28+C12</f>
        <v>643408916197.32397</v>
      </c>
      <c r="D32" s="1">
        <f>D28+D12</f>
        <v>690178812466.87085</v>
      </c>
      <c r="E32" s="1">
        <f>E28+E12</f>
        <v>588508104401.12903</v>
      </c>
      <c r="F32" s="1">
        <f>F28+F12</f>
        <v>497298392537.86646</v>
      </c>
    </row>
    <row r="33" spans="1:6" x14ac:dyDescent="0.25">
      <c r="A33" t="s">
        <v>31</v>
      </c>
      <c r="B33" s="1">
        <f>B17+B20-B19+B21</f>
        <v>85590000000</v>
      </c>
      <c r="C33" s="1">
        <f>C17+C20-C19+C21</f>
        <v>73232000000</v>
      </c>
      <c r="D33" s="1">
        <f>D17+D20-D19+D21</f>
        <v>78351000000</v>
      </c>
      <c r="E33" s="1">
        <f>E17+E20-E19+E21</f>
        <v>57586000000</v>
      </c>
      <c r="F33" s="1">
        <f>F17+F20-F19+F21</f>
        <v>54880000000</v>
      </c>
    </row>
    <row r="34" spans="1:6" x14ac:dyDescent="0.25">
      <c r="A34" t="s">
        <v>32</v>
      </c>
      <c r="B34">
        <f>B32/B33</f>
        <v>6.5414125473539242</v>
      </c>
      <c r="C34">
        <f>C32/C33</f>
        <v>8.7858984623842584</v>
      </c>
      <c r="D34">
        <f>D32/D33</f>
        <v>8.8088066836016239</v>
      </c>
      <c r="E34">
        <f>E32/E33</f>
        <v>10.219638530217917</v>
      </c>
      <c r="F34">
        <f>F32/F33</f>
        <v>9.0615596307920274</v>
      </c>
    </row>
    <row r="35" spans="1:6" x14ac:dyDescent="0.25">
      <c r="A35" t="s">
        <v>33</v>
      </c>
      <c r="B35">
        <f>B32/B15</f>
        <v>1.5605527215988582</v>
      </c>
      <c r="C35">
        <f>C32/C15</f>
        <v>1.8482441814360147</v>
      </c>
      <c r="D35">
        <f>D32/D15</f>
        <v>1.8450426989105595</v>
      </c>
      <c r="E35">
        <f>E32/E15</f>
        <v>1.6934900216427895</v>
      </c>
      <c r="F35">
        <f>F32/F15</f>
        <v>1.5089767949322321</v>
      </c>
    </row>
    <row r="36" spans="1:6" x14ac:dyDescent="0.25">
      <c r="A36" t="s">
        <v>34</v>
      </c>
      <c r="B36" s="1">
        <f>(B12-B6)/B33</f>
        <v>3.2746816216847763</v>
      </c>
      <c r="C36" s="1">
        <f>(C12-C6)/C33</f>
        <v>3.5849218920690409</v>
      </c>
      <c r="D36" s="1">
        <f>(D12-D6)/D33</f>
        <v>3.3842580184043598</v>
      </c>
      <c r="E36" s="1">
        <f>(E12-E6)/E33</f>
        <v>4.8309137637620259</v>
      </c>
      <c r="F36" s="1">
        <f>(F12-F6)/F33</f>
        <v>4.6233418367346939</v>
      </c>
    </row>
    <row r="37" spans="1:6" x14ac:dyDescent="0.25">
      <c r="A37" t="s">
        <v>35</v>
      </c>
      <c r="B37" s="3">
        <f>(B18/B13)*100%</f>
        <v>5.4350776500634211E-2</v>
      </c>
      <c r="C37" s="3">
        <f>(C18/C13)*100%</f>
        <v>3.2277403660914021E-2</v>
      </c>
      <c r="D37" s="3">
        <f>(D18/D13)*100%</f>
        <v>6.1067822752607033E-2</v>
      </c>
      <c r="E37" s="3">
        <f>(E18/E13)*100%</f>
        <v>4.4383325244027397E-2</v>
      </c>
      <c r="F37" s="3">
        <f>(F18/F13)*100%</f>
        <v>4.0512249704942695E-2</v>
      </c>
    </row>
    <row r="38" spans="1:6" x14ac:dyDescent="0.25">
      <c r="B38" s="1"/>
    </row>
  </sheetData>
  <mergeCells count="4">
    <mergeCell ref="A5:B5"/>
    <mergeCell ref="A14:B14"/>
    <mergeCell ref="A22:B22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Максим</cp:lastModifiedBy>
  <dcterms:created xsi:type="dcterms:W3CDTF">2019-01-14T11:01:44Z</dcterms:created>
  <dcterms:modified xsi:type="dcterms:W3CDTF">2019-03-17T20:34:42Z</dcterms:modified>
</cp:coreProperties>
</file>